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CRE\PREDICT\PREDICT EDUCATION\Session_2_Grants_Budgets_Contracts\"/>
    </mc:Choice>
  </mc:AlternateContent>
  <xr:revisionPtr revIDLastSave="0" documentId="13_ncr:1_{1F9A053B-A69B-4258-AA00-C928B414FB01}" xr6:coauthVersionLast="47" xr6:coauthVersionMax="47" xr10:uidLastSave="{00000000-0000-0000-0000-000000000000}"/>
  <bookViews>
    <workbookView xWindow="-108" yWindow="-108" windowWidth="23256" windowHeight="12456" activeTab="1" xr2:uid="{1905E95C-0221-4936-B6B6-AEA4D63E5ACC}"/>
  </bookViews>
  <sheets>
    <sheet name="Example 1" sheetId="1" r:id="rId1"/>
    <sheet name="Exampl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2" l="1"/>
  <c r="G12" i="2"/>
  <c r="F12" i="2"/>
  <c r="E12" i="2"/>
  <c r="D12" i="2"/>
  <c r="C12" i="2"/>
  <c r="H11" i="2"/>
  <c r="H10" i="2"/>
  <c r="H9" i="2"/>
  <c r="H8" i="2"/>
  <c r="H7" i="2"/>
  <c r="H6" i="2"/>
  <c r="H5" i="2"/>
  <c r="H4" i="2"/>
  <c r="H3" i="2"/>
  <c r="H20" i="1"/>
  <c r="H23" i="1"/>
  <c r="H24" i="1"/>
  <c r="H28" i="1"/>
  <c r="E29" i="1"/>
  <c r="D29" i="1"/>
  <c r="H27" i="1"/>
  <c r="H21" i="1"/>
  <c r="H22" i="1"/>
  <c r="H25" i="1"/>
  <c r="H26" i="1"/>
  <c r="D17" i="1"/>
  <c r="E17" i="1"/>
  <c r="F17" i="1"/>
  <c r="G17" i="1"/>
  <c r="C17" i="1"/>
  <c r="H16" i="1"/>
  <c r="H14" i="1"/>
  <c r="H5" i="1"/>
  <c r="H6" i="1"/>
  <c r="H7" i="1"/>
  <c r="H8" i="1"/>
  <c r="H9" i="1"/>
  <c r="H10" i="1"/>
  <c r="H11" i="1"/>
  <c r="H12" i="1"/>
  <c r="H13" i="1"/>
  <c r="G29" i="1"/>
  <c r="F29" i="1"/>
  <c r="C29" i="1"/>
  <c r="H19" i="1"/>
  <c r="H15" i="1"/>
  <c r="H4" i="1"/>
  <c r="H12" i="2" l="1"/>
  <c r="H29" i="1"/>
  <c r="H17" i="1"/>
  <c r="C30" i="1"/>
  <c r="E30" i="1"/>
  <c r="D30" i="1"/>
  <c r="F30" i="1"/>
  <c r="G30" i="1"/>
  <c r="H30" i="1" l="1"/>
</calcChain>
</file>

<file path=xl/sharedStrings.xml><?xml version="1.0" encoding="utf-8"?>
<sst xmlns="http://schemas.openxmlformats.org/spreadsheetml/2006/main" count="78" uniqueCount="45">
  <si>
    <t>SALARY COSTS</t>
  </si>
  <si>
    <t>SITE</t>
  </si>
  <si>
    <t>Year 1</t>
  </si>
  <si>
    <t>Year 2</t>
  </si>
  <si>
    <t>Year 3</t>
  </si>
  <si>
    <t>Year 4</t>
  </si>
  <si>
    <t>Year 5</t>
  </si>
  <si>
    <t>TOTAL</t>
  </si>
  <si>
    <t>TOTAL SALARY COSTS</t>
  </si>
  <si>
    <t>DIRECT RESEARCH COSTS</t>
  </si>
  <si>
    <t>TOTAL DIRECT RESEARCH COSTS</t>
  </si>
  <si>
    <t>TOTAL BUDGET</t>
  </si>
  <si>
    <t>A</t>
  </si>
  <si>
    <t>E</t>
  </si>
  <si>
    <t>B</t>
  </si>
  <si>
    <t>C</t>
  </si>
  <si>
    <t>D</t>
  </si>
  <si>
    <t>F</t>
  </si>
  <si>
    <t>G</t>
  </si>
  <si>
    <t>H</t>
  </si>
  <si>
    <t>EXAMPLE RESEARCH STUDY BUDGET (last updated 2024-03-26)</t>
  </si>
  <si>
    <t>Trial Co-ordinator (1.0 EFT, PSP3)</t>
  </si>
  <si>
    <t xml:space="preserve">RA  (0.8 EFT, PSP 2) </t>
  </si>
  <si>
    <t>Biostatistician (0.2 EFT, PSP 4)</t>
  </si>
  <si>
    <t>Health Economist (0.2 EFT, PSP 5)</t>
  </si>
  <si>
    <t>Implementation Scientist (02 EFT, PSP4)</t>
  </si>
  <si>
    <t xml:space="preserve">Administration Assistant (0.2 EFT, PSP 1) </t>
  </si>
  <si>
    <t xml:space="preserve">Clinical Trial Notifications  (TGA) @360 ea </t>
  </si>
  <si>
    <t xml:space="preserve">Pharmacy  costs $500 per site </t>
  </si>
  <si>
    <t>Consumer advisor honorarium (n=5)</t>
  </si>
  <si>
    <t>Travel for Site Visits (n=6 sites, 2 people)</t>
  </si>
  <si>
    <t>Interview transcription costs</t>
  </si>
  <si>
    <t>Training - venue, catering and travel costs</t>
  </si>
  <si>
    <t>Participant incentive gifts (n=600)</t>
  </si>
  <si>
    <t>IPADS - $867 ea x 8</t>
  </si>
  <si>
    <t>Infographics, manuals, posters and training materials</t>
  </si>
  <si>
    <t>Data Base Consultant ($130ph)</t>
  </si>
  <si>
    <t xml:space="preserve">RA  (0.6 EFT, PSP 2) </t>
  </si>
  <si>
    <t xml:space="preserve">RA  (0.4 EFT, PSP 2) </t>
  </si>
  <si>
    <t xml:space="preserve">RA  (0.4EFT, PSP 2) </t>
  </si>
  <si>
    <t>TIER 1 = site with 60,000- 90, 000 ED presentations per calendar annum</t>
  </si>
  <si>
    <t>TIER 2 = site with 30,000-&lt;60,000 ED presentations per calendar annum</t>
  </si>
  <si>
    <t>TIER 3 = site with &lt;30,000 ED presentations per calendar annum</t>
  </si>
  <si>
    <t>Participant Recruitment payment $200 p/pt</t>
  </si>
  <si>
    <t>EXAMPLE  2 - TIERED SALARIES AND RECRUITMENT PAYMENT (last updated 2024-03-26)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</si>
</sst>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rgb="FF7030A0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color rgb="FFFF000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4" borderId="1" xfId="0" applyFont="1" applyFill="1" applyBorder="1"/>
    <xf numFmtId="0" fontId="3" fillId="4" borderId="2" xfId="0" applyFont="1" applyFill="1" applyBorder="1"/>
    <xf numFmtId="0" fontId="2" fillId="4" borderId="2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0" borderId="4" xfId="0" applyFont="1" applyBorder="1"/>
    <xf numFmtId="0" fontId="5" fillId="0" borderId="0" xfId="0" applyFont="1" applyAlignment="1">
      <alignment horizontal="center"/>
    </xf>
    <xf numFmtId="164" fontId="6" fillId="0" borderId="0" xfId="0" applyNumberFormat="1" applyFont="1"/>
    <xf numFmtId="164" fontId="2" fillId="0" borderId="5" xfId="0" applyNumberFormat="1" applyFont="1" applyBorder="1" applyAlignment="1">
      <alignment horizontal="right"/>
    </xf>
    <xf numFmtId="0" fontId="4" fillId="0" borderId="4" xfId="0" applyFont="1" applyBorder="1"/>
    <xf numFmtId="0" fontId="6" fillId="0" borderId="0" xfId="0" applyFont="1"/>
    <xf numFmtId="0" fontId="2" fillId="3" borderId="4" xfId="0" applyFont="1" applyFill="1" applyBorder="1"/>
    <xf numFmtId="0" fontId="4" fillId="3" borderId="0" xfId="0" applyFont="1" applyFill="1"/>
    <xf numFmtId="164" fontId="2" fillId="3" borderId="0" xfId="0" applyNumberFormat="1" applyFont="1" applyFill="1"/>
    <xf numFmtId="164" fontId="2" fillId="3" borderId="5" xfId="0" applyNumberFormat="1" applyFont="1" applyFill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6" fillId="0" borderId="0" xfId="0" applyFont="1" applyAlignment="1">
      <alignment horizontal="center"/>
    </xf>
    <xf numFmtId="0" fontId="2" fillId="3" borderId="0" xfId="0" applyFont="1" applyFill="1"/>
    <xf numFmtId="164" fontId="2" fillId="3" borderId="9" xfId="0" applyNumberFormat="1" applyFont="1" applyFill="1" applyBorder="1"/>
    <xf numFmtId="0" fontId="2" fillId="2" borderId="6" xfId="0" applyFont="1" applyFill="1" applyBorder="1"/>
    <xf numFmtId="0" fontId="4" fillId="2" borderId="7" xfId="0" applyFont="1" applyFill="1" applyBorder="1"/>
    <xf numFmtId="164" fontId="7" fillId="2" borderId="7" xfId="0" applyNumberFormat="1" applyFont="1" applyFill="1" applyBorder="1"/>
    <xf numFmtId="164" fontId="7" fillId="2" borderId="8" xfId="0" applyNumberFormat="1" applyFont="1" applyFill="1" applyBorder="1"/>
    <xf numFmtId="164" fontId="1" fillId="0" borderId="0" xfId="0" applyNumberFormat="1" applyFont="1" applyAlignment="1">
      <alignment horizontal="right"/>
    </xf>
    <xf numFmtId="0" fontId="4" fillId="5" borderId="4" xfId="0" applyFont="1" applyFill="1" applyBorder="1"/>
    <xf numFmtId="164" fontId="2" fillId="5" borderId="5" xfId="0" applyNumberFormat="1" applyFont="1" applyFill="1" applyBorder="1" applyAlignment="1">
      <alignment horizontal="right"/>
    </xf>
    <xf numFmtId="0" fontId="4" fillId="6" borderId="4" xfId="0" applyFont="1" applyFill="1" applyBorder="1"/>
    <xf numFmtId="164" fontId="6" fillId="6" borderId="0" xfId="0" applyNumberFormat="1" applyFont="1" applyFill="1"/>
    <xf numFmtId="164" fontId="2" fillId="6" borderId="5" xfId="0" applyNumberFormat="1" applyFont="1" applyFill="1" applyBorder="1" applyAlignment="1">
      <alignment horizontal="right"/>
    </xf>
    <xf numFmtId="0" fontId="4" fillId="7" borderId="4" xfId="0" applyFont="1" applyFill="1" applyBorder="1"/>
    <xf numFmtId="164" fontId="2" fillId="7" borderId="5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center"/>
    </xf>
    <xf numFmtId="0" fontId="6" fillId="5" borderId="0" xfId="0" applyFont="1" applyFill="1"/>
    <xf numFmtId="164" fontId="6" fillId="5" borderId="0" xfId="0" applyNumberFormat="1" applyFont="1" applyFill="1"/>
    <xf numFmtId="0" fontId="5" fillId="6" borderId="0" xfId="0" applyFont="1" applyFill="1" applyAlignment="1">
      <alignment horizontal="center"/>
    </xf>
    <xf numFmtId="0" fontId="6" fillId="6" borderId="0" xfId="0" applyFont="1" applyFill="1"/>
    <xf numFmtId="0" fontId="5" fillId="7" borderId="0" xfId="0" applyFont="1" applyFill="1" applyAlignment="1">
      <alignment horizontal="center"/>
    </xf>
    <xf numFmtId="164" fontId="6" fillId="7" borderId="0" xfId="0" applyNumberFormat="1" applyFont="1" applyFill="1"/>
    <xf numFmtId="0" fontId="0" fillId="0" borderId="4" xfId="0" applyBorder="1"/>
    <xf numFmtId="0" fontId="0" fillId="0" borderId="5" xfId="0" applyBorder="1"/>
    <xf numFmtId="0" fontId="0" fillId="8" borderId="6" xfId="0" applyFill="1" applyBorder="1"/>
    <xf numFmtId="0" fontId="0" fillId="8" borderId="7" xfId="0" applyFill="1" applyBorder="1"/>
    <xf numFmtId="164" fontId="6" fillId="8" borderId="7" xfId="0" applyNumberFormat="1" applyFont="1" applyFill="1" applyBorder="1"/>
    <xf numFmtId="164" fontId="0" fillId="8" borderId="1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A410-25A3-4B3A-9859-0AE40F401E39}">
  <dimension ref="A1:I30"/>
  <sheetViews>
    <sheetView workbookViewId="0">
      <selection activeCell="N10" sqref="N10"/>
    </sheetView>
  </sheetViews>
  <sheetFormatPr defaultRowHeight="14.4" x14ac:dyDescent="0.3"/>
  <cols>
    <col min="1" max="1" width="35.44140625" customWidth="1"/>
    <col min="3" max="7" width="11.109375" bestFit="1" customWidth="1"/>
    <col min="8" max="8" width="13.88671875" bestFit="1" customWidth="1"/>
  </cols>
  <sheetData>
    <row r="1" spans="1:8" ht="15" thickBot="1" x14ac:dyDescent="0.35"/>
    <row r="2" spans="1:8" x14ac:dyDescent="0.3">
      <c r="A2" s="1" t="s">
        <v>20</v>
      </c>
      <c r="B2" s="2"/>
      <c r="C2" s="3"/>
      <c r="D2" s="3"/>
      <c r="E2" s="3"/>
      <c r="F2" s="4"/>
      <c r="G2" s="4"/>
      <c r="H2" s="5"/>
    </row>
    <row r="3" spans="1:8" x14ac:dyDescent="0.3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x14ac:dyDescent="0.3">
      <c r="A4" s="9" t="s">
        <v>21</v>
      </c>
      <c r="B4" s="10" t="s">
        <v>12</v>
      </c>
      <c r="C4" s="11">
        <v>84880</v>
      </c>
      <c r="D4" s="11">
        <v>84880</v>
      </c>
      <c r="E4" s="11">
        <v>84880</v>
      </c>
      <c r="F4" s="11">
        <v>84880</v>
      </c>
      <c r="G4" s="11">
        <v>84880</v>
      </c>
      <c r="H4" s="12">
        <f>SUM(C4:G4)</f>
        <v>424400</v>
      </c>
    </row>
    <row r="5" spans="1:8" x14ac:dyDescent="0.3">
      <c r="A5" s="13" t="s">
        <v>22</v>
      </c>
      <c r="B5" s="10" t="s">
        <v>12</v>
      </c>
      <c r="C5" s="14"/>
      <c r="D5" s="11">
        <v>61753</v>
      </c>
      <c r="E5" s="11">
        <v>61753</v>
      </c>
      <c r="F5" s="11">
        <v>61753</v>
      </c>
      <c r="G5" s="11"/>
      <c r="H5" s="12">
        <f t="shared" ref="H5:H14" si="0">SUM(C5:G5)</f>
        <v>185259</v>
      </c>
    </row>
    <row r="6" spans="1:8" x14ac:dyDescent="0.3">
      <c r="A6" s="13" t="s">
        <v>22</v>
      </c>
      <c r="B6" s="10" t="s">
        <v>14</v>
      </c>
      <c r="C6" s="14"/>
      <c r="D6" s="11">
        <v>61753</v>
      </c>
      <c r="E6" s="11">
        <v>61753</v>
      </c>
      <c r="F6" s="11">
        <v>61753</v>
      </c>
      <c r="G6" s="11"/>
      <c r="H6" s="12">
        <f t="shared" si="0"/>
        <v>185259</v>
      </c>
    </row>
    <row r="7" spans="1:8" x14ac:dyDescent="0.3">
      <c r="A7" s="13" t="s">
        <v>22</v>
      </c>
      <c r="B7" s="10" t="s">
        <v>15</v>
      </c>
      <c r="C7" s="14"/>
      <c r="D7" s="11">
        <v>61753</v>
      </c>
      <c r="E7" s="11">
        <v>61753</v>
      </c>
      <c r="F7" s="11">
        <v>61753</v>
      </c>
      <c r="G7" s="11"/>
      <c r="H7" s="12">
        <f t="shared" si="0"/>
        <v>185259</v>
      </c>
    </row>
    <row r="8" spans="1:8" x14ac:dyDescent="0.3">
      <c r="A8" s="13" t="s">
        <v>22</v>
      </c>
      <c r="B8" s="10" t="s">
        <v>16</v>
      </c>
      <c r="C8" s="14"/>
      <c r="D8" s="11">
        <v>61753</v>
      </c>
      <c r="E8" s="11">
        <v>61753</v>
      </c>
      <c r="F8" s="11">
        <v>61753</v>
      </c>
      <c r="G8" s="11"/>
      <c r="H8" s="12">
        <f t="shared" si="0"/>
        <v>185259</v>
      </c>
    </row>
    <row r="9" spans="1:8" x14ac:dyDescent="0.3">
      <c r="A9" s="13" t="s">
        <v>22</v>
      </c>
      <c r="B9" s="10" t="s">
        <v>13</v>
      </c>
      <c r="C9" s="14"/>
      <c r="D9" s="11">
        <v>61753</v>
      </c>
      <c r="E9" s="11">
        <v>61753</v>
      </c>
      <c r="F9" s="11">
        <v>61753</v>
      </c>
      <c r="G9" s="11"/>
      <c r="H9" s="12">
        <f t="shared" si="0"/>
        <v>185259</v>
      </c>
    </row>
    <row r="10" spans="1:8" x14ac:dyDescent="0.3">
      <c r="A10" s="13" t="s">
        <v>22</v>
      </c>
      <c r="B10" s="10" t="s">
        <v>17</v>
      </c>
      <c r="C10" s="14"/>
      <c r="D10" s="11">
        <v>61753</v>
      </c>
      <c r="E10" s="11">
        <v>61753</v>
      </c>
      <c r="F10" s="11">
        <v>61753</v>
      </c>
      <c r="G10" s="11"/>
      <c r="H10" s="12">
        <f t="shared" si="0"/>
        <v>185259</v>
      </c>
    </row>
    <row r="11" spans="1:8" x14ac:dyDescent="0.3">
      <c r="A11" s="13" t="s">
        <v>22</v>
      </c>
      <c r="B11" s="10" t="s">
        <v>18</v>
      </c>
      <c r="C11" s="11"/>
      <c r="D11" s="11">
        <v>61753</v>
      </c>
      <c r="E11" s="11">
        <v>61753</v>
      </c>
      <c r="F11" s="11">
        <v>61753</v>
      </c>
      <c r="G11" s="11"/>
      <c r="H11" s="12">
        <f t="shared" si="0"/>
        <v>185259</v>
      </c>
    </row>
    <row r="12" spans="1:8" x14ac:dyDescent="0.3">
      <c r="A12" s="13" t="s">
        <v>22</v>
      </c>
      <c r="B12" s="10" t="s">
        <v>19</v>
      </c>
      <c r="C12" s="11"/>
      <c r="D12" s="11">
        <v>61753</v>
      </c>
      <c r="E12" s="11">
        <v>61753</v>
      </c>
      <c r="F12" s="11">
        <v>61753</v>
      </c>
      <c r="G12" s="11"/>
      <c r="H12" s="12">
        <f t="shared" si="0"/>
        <v>185259</v>
      </c>
    </row>
    <row r="13" spans="1:8" x14ac:dyDescent="0.3">
      <c r="A13" s="13" t="s">
        <v>23</v>
      </c>
      <c r="B13" s="10"/>
      <c r="C13" s="11">
        <v>20051</v>
      </c>
      <c r="D13" s="11"/>
      <c r="E13" s="11"/>
      <c r="F13" s="11">
        <v>20051</v>
      </c>
      <c r="G13" s="11">
        <v>20051</v>
      </c>
      <c r="H13" s="12">
        <f t="shared" si="0"/>
        <v>60153</v>
      </c>
    </row>
    <row r="14" spans="1:8" x14ac:dyDescent="0.3">
      <c r="A14" s="13" t="s">
        <v>24</v>
      </c>
      <c r="B14" s="10"/>
      <c r="C14" s="11">
        <v>21588</v>
      </c>
      <c r="D14" s="11"/>
      <c r="E14" s="11"/>
      <c r="F14" s="11"/>
      <c r="G14" s="11">
        <v>21588</v>
      </c>
      <c r="H14" s="12">
        <f t="shared" si="0"/>
        <v>43176</v>
      </c>
    </row>
    <row r="15" spans="1:8" x14ac:dyDescent="0.3">
      <c r="A15" s="13" t="s">
        <v>25</v>
      </c>
      <c r="B15" s="10"/>
      <c r="C15" s="11"/>
      <c r="D15" s="11"/>
      <c r="E15" s="11"/>
      <c r="F15" s="11"/>
      <c r="G15" s="11">
        <v>20051</v>
      </c>
      <c r="H15" s="12">
        <f>SUM(C15:G15)</f>
        <v>20051</v>
      </c>
    </row>
    <row r="16" spans="1:8" x14ac:dyDescent="0.3">
      <c r="A16" s="13" t="s">
        <v>26</v>
      </c>
      <c r="B16" s="10"/>
      <c r="C16" s="11">
        <v>12363</v>
      </c>
      <c r="D16" s="11">
        <v>12363</v>
      </c>
      <c r="E16" s="11">
        <v>12363</v>
      </c>
      <c r="F16" s="11">
        <v>12363</v>
      </c>
      <c r="G16" s="11">
        <v>12363</v>
      </c>
      <c r="H16" s="12">
        <f>SUM(C16:G16)</f>
        <v>61815</v>
      </c>
    </row>
    <row r="17" spans="1:9" x14ac:dyDescent="0.3">
      <c r="A17" s="15" t="s">
        <v>8</v>
      </c>
      <c r="B17" s="16"/>
      <c r="C17" s="17">
        <f>SUM(C4:C16)</f>
        <v>138882</v>
      </c>
      <c r="D17" s="17">
        <f t="shared" ref="D17:G17" si="1">SUM(D4:D16)</f>
        <v>591267</v>
      </c>
      <c r="E17" s="17">
        <f t="shared" si="1"/>
        <v>591267</v>
      </c>
      <c r="F17" s="17">
        <f t="shared" si="1"/>
        <v>611318</v>
      </c>
      <c r="G17" s="17">
        <f t="shared" si="1"/>
        <v>158933</v>
      </c>
      <c r="H17" s="18">
        <f>SUM(H4:H16)</f>
        <v>2091667</v>
      </c>
    </row>
    <row r="18" spans="1:9" ht="15.6" x14ac:dyDescent="0.3">
      <c r="A18" s="9" t="s">
        <v>9</v>
      </c>
      <c r="B18" s="19"/>
      <c r="C18" s="20"/>
      <c r="D18" s="20"/>
      <c r="E18" s="20"/>
      <c r="F18" s="20"/>
      <c r="G18" s="20"/>
      <c r="H18" s="12"/>
      <c r="I18" s="28"/>
    </row>
    <row r="19" spans="1:9" ht="15.6" x14ac:dyDescent="0.3">
      <c r="A19" s="13" t="s">
        <v>29</v>
      </c>
      <c r="B19" s="19"/>
      <c r="C19" s="20">
        <v>2000</v>
      </c>
      <c r="D19" s="20">
        <v>500</v>
      </c>
      <c r="E19" s="20">
        <v>500</v>
      </c>
      <c r="F19" s="20">
        <v>500</v>
      </c>
      <c r="G19" s="20">
        <v>1000</v>
      </c>
      <c r="H19" s="12">
        <f>+SUM(C19:G19)</f>
        <v>4500</v>
      </c>
      <c r="I19" s="28"/>
    </row>
    <row r="20" spans="1:9" ht="15.6" x14ac:dyDescent="0.3">
      <c r="A20" s="13" t="s">
        <v>36</v>
      </c>
      <c r="B20" s="19"/>
      <c r="C20" s="20">
        <v>3900</v>
      </c>
      <c r="D20" s="20">
        <v>1300</v>
      </c>
      <c r="E20" s="20">
        <v>1300</v>
      </c>
      <c r="F20" s="20">
        <v>1300</v>
      </c>
      <c r="G20" s="20"/>
      <c r="H20" s="12">
        <f>SUM(C20:G20)</f>
        <v>7800</v>
      </c>
      <c r="I20" s="28"/>
    </row>
    <row r="21" spans="1:9" ht="15.6" x14ac:dyDescent="0.3">
      <c r="A21" s="13" t="s">
        <v>27</v>
      </c>
      <c r="B21" s="19"/>
      <c r="C21" s="20">
        <v>2880</v>
      </c>
      <c r="D21" s="20">
        <v>0</v>
      </c>
      <c r="E21" s="20">
        <v>0</v>
      </c>
      <c r="F21" s="11">
        <v>0</v>
      </c>
      <c r="G21" s="11">
        <v>0</v>
      </c>
      <c r="H21" s="12">
        <f t="shared" ref="H21:H29" si="2">+SUM(C21:G21)</f>
        <v>2880</v>
      </c>
      <c r="I21" s="28"/>
    </row>
    <row r="22" spans="1:9" ht="15.6" x14ac:dyDescent="0.3">
      <c r="A22" s="13" t="s">
        <v>28</v>
      </c>
      <c r="B22" s="19"/>
      <c r="C22" s="20">
        <v>4000</v>
      </c>
      <c r="D22" s="20">
        <v>4000</v>
      </c>
      <c r="E22" s="20">
        <v>4000</v>
      </c>
      <c r="F22" s="20"/>
      <c r="G22" s="11"/>
      <c r="H22" s="12">
        <f t="shared" si="2"/>
        <v>12000</v>
      </c>
      <c r="I22" s="28"/>
    </row>
    <row r="23" spans="1:9" ht="15.6" x14ac:dyDescent="0.3">
      <c r="A23" s="13" t="s">
        <v>34</v>
      </c>
      <c r="B23" s="19"/>
      <c r="C23" s="20">
        <v>6936</v>
      </c>
      <c r="D23" s="20"/>
      <c r="E23" s="20"/>
      <c r="F23" s="20"/>
      <c r="G23" s="11"/>
      <c r="H23" s="12">
        <f t="shared" si="2"/>
        <v>6936</v>
      </c>
      <c r="I23" s="28"/>
    </row>
    <row r="24" spans="1:9" ht="15.6" x14ac:dyDescent="0.3">
      <c r="A24" s="13" t="s">
        <v>35</v>
      </c>
      <c r="B24" s="19"/>
      <c r="C24" s="20">
        <v>1600</v>
      </c>
      <c r="D24" s="20">
        <v>500</v>
      </c>
      <c r="E24" s="20">
        <v>500</v>
      </c>
      <c r="F24" s="20">
        <v>500</v>
      </c>
      <c r="G24" s="11"/>
      <c r="H24" s="12">
        <f t="shared" si="2"/>
        <v>3100</v>
      </c>
      <c r="I24" s="28"/>
    </row>
    <row r="25" spans="1:9" ht="15.6" x14ac:dyDescent="0.3">
      <c r="A25" s="13" t="s">
        <v>31</v>
      </c>
      <c r="B25" s="19"/>
      <c r="C25" s="19"/>
      <c r="D25" s="19"/>
      <c r="E25" s="19"/>
      <c r="F25" s="19"/>
      <c r="G25" s="11">
        <v>3520</v>
      </c>
      <c r="H25" s="12">
        <f t="shared" si="2"/>
        <v>3520</v>
      </c>
      <c r="I25" s="28"/>
    </row>
    <row r="26" spans="1:9" x14ac:dyDescent="0.3">
      <c r="A26" s="13" t="s">
        <v>32</v>
      </c>
      <c r="B26" s="19"/>
      <c r="C26" s="20">
        <v>14000</v>
      </c>
      <c r="D26" s="19"/>
      <c r="E26" s="19"/>
      <c r="F26" s="19"/>
      <c r="G26" s="11"/>
      <c r="H26" s="12">
        <f t="shared" si="2"/>
        <v>14000</v>
      </c>
    </row>
    <row r="27" spans="1:9" x14ac:dyDescent="0.3">
      <c r="A27" s="13" t="s">
        <v>30</v>
      </c>
      <c r="B27" s="21"/>
      <c r="C27" s="11"/>
      <c r="D27" s="20">
        <v>12000</v>
      </c>
      <c r="E27" s="20">
        <v>12000</v>
      </c>
      <c r="F27" s="20">
        <v>12000</v>
      </c>
      <c r="G27" s="20">
        <v>12000</v>
      </c>
      <c r="H27" s="12">
        <f>+SUM(C27:G27)</f>
        <v>48000</v>
      </c>
    </row>
    <row r="28" spans="1:9" x14ac:dyDescent="0.3">
      <c r="A28" s="13" t="s">
        <v>33</v>
      </c>
      <c r="D28" s="20">
        <v>4000</v>
      </c>
      <c r="E28" s="20">
        <v>4000</v>
      </c>
      <c r="F28" s="20">
        <v>4000</v>
      </c>
      <c r="H28" s="12">
        <f>+SUM(C28:G28)</f>
        <v>12000</v>
      </c>
    </row>
    <row r="29" spans="1:9" x14ac:dyDescent="0.3">
      <c r="A29" s="15" t="s">
        <v>10</v>
      </c>
      <c r="B29" s="22"/>
      <c r="C29" s="17">
        <f>SUM(C18:C27)</f>
        <v>35316</v>
      </c>
      <c r="D29" s="17">
        <f>SUM(D18:D28)</f>
        <v>22300</v>
      </c>
      <c r="E29" s="17">
        <f>SUM(E18:E28)</f>
        <v>22300</v>
      </c>
      <c r="F29" s="17">
        <f>SUM(F18:F27)</f>
        <v>14300</v>
      </c>
      <c r="G29" s="17">
        <f>SUM(G18:G27)</f>
        <v>16520</v>
      </c>
      <c r="H29" s="23">
        <f t="shared" si="2"/>
        <v>110736</v>
      </c>
    </row>
    <row r="30" spans="1:9" ht="15" thickBot="1" x14ac:dyDescent="0.35">
      <c r="A30" s="24" t="s">
        <v>11</v>
      </c>
      <c r="B30" s="25"/>
      <c r="C30" s="26">
        <f t="shared" ref="C30:H30" si="3">SUM(C17+C29)</f>
        <v>174198</v>
      </c>
      <c r="D30" s="26">
        <f t="shared" si="3"/>
        <v>613567</v>
      </c>
      <c r="E30" s="26">
        <f t="shared" si="3"/>
        <v>613567</v>
      </c>
      <c r="F30" s="26">
        <f t="shared" si="3"/>
        <v>625618</v>
      </c>
      <c r="G30" s="26">
        <f t="shared" si="3"/>
        <v>175453</v>
      </c>
      <c r="H30" s="27">
        <f t="shared" si="3"/>
        <v>2202403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E9159-5514-49CF-8FAF-244F209EF617}">
  <dimension ref="A1:H17"/>
  <sheetViews>
    <sheetView tabSelected="1" workbookViewId="0">
      <selection activeCell="F20" sqref="F20"/>
    </sheetView>
  </sheetViews>
  <sheetFormatPr defaultRowHeight="14.4" x14ac:dyDescent="0.3"/>
  <cols>
    <col min="1" max="1" width="19.44140625" customWidth="1"/>
    <col min="3" max="7" width="11.109375" bestFit="1" customWidth="1"/>
    <col min="8" max="8" width="12.6640625" bestFit="1" customWidth="1"/>
  </cols>
  <sheetData>
    <row r="1" spans="1:8" x14ac:dyDescent="0.3">
      <c r="A1" s="1" t="s">
        <v>44</v>
      </c>
      <c r="B1" s="2"/>
      <c r="C1" s="3"/>
      <c r="D1" s="3"/>
      <c r="E1" s="3"/>
      <c r="F1" s="4"/>
      <c r="G1" s="4"/>
      <c r="H1" s="5"/>
    </row>
    <row r="2" spans="1:8" x14ac:dyDescent="0.3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1:8" x14ac:dyDescent="0.3">
      <c r="A3" s="9" t="s">
        <v>21</v>
      </c>
      <c r="B3" s="10" t="s">
        <v>12</v>
      </c>
      <c r="C3" s="11">
        <v>84880</v>
      </c>
      <c r="D3" s="11">
        <v>84880</v>
      </c>
      <c r="E3" s="11">
        <v>84880</v>
      </c>
      <c r="F3" s="11">
        <v>84880</v>
      </c>
      <c r="G3" s="11">
        <v>84880</v>
      </c>
      <c r="H3" s="12">
        <f>SUM(C3:G3)</f>
        <v>424400</v>
      </c>
    </row>
    <row r="4" spans="1:8" x14ac:dyDescent="0.3">
      <c r="A4" s="29" t="s">
        <v>22</v>
      </c>
      <c r="B4" s="36" t="s">
        <v>12</v>
      </c>
      <c r="C4" s="37"/>
      <c r="D4" s="38">
        <v>61753</v>
      </c>
      <c r="E4" s="38">
        <v>61753</v>
      </c>
      <c r="F4" s="38">
        <v>61753</v>
      </c>
      <c r="G4" s="38"/>
      <c r="H4" s="30">
        <f t="shared" ref="H4:H11" si="0">SUM(C4:G4)</f>
        <v>185259</v>
      </c>
    </row>
    <row r="5" spans="1:8" x14ac:dyDescent="0.3">
      <c r="A5" s="29" t="s">
        <v>22</v>
      </c>
      <c r="B5" s="36" t="s">
        <v>14</v>
      </c>
      <c r="C5" s="37"/>
      <c r="D5" s="38">
        <v>61753</v>
      </c>
      <c r="E5" s="38">
        <v>61753</v>
      </c>
      <c r="F5" s="38">
        <v>61753</v>
      </c>
      <c r="G5" s="38"/>
      <c r="H5" s="30">
        <f t="shared" si="0"/>
        <v>185259</v>
      </c>
    </row>
    <row r="6" spans="1:8" x14ac:dyDescent="0.3">
      <c r="A6" s="29" t="s">
        <v>22</v>
      </c>
      <c r="B6" s="36" t="s">
        <v>15</v>
      </c>
      <c r="C6" s="37"/>
      <c r="D6" s="38">
        <v>61753</v>
      </c>
      <c r="E6" s="38">
        <v>61753</v>
      </c>
      <c r="F6" s="38">
        <v>61753</v>
      </c>
      <c r="G6" s="38"/>
      <c r="H6" s="30">
        <f t="shared" si="0"/>
        <v>185259</v>
      </c>
    </row>
    <row r="7" spans="1:8" x14ac:dyDescent="0.3">
      <c r="A7" s="31" t="s">
        <v>37</v>
      </c>
      <c r="B7" s="39" t="s">
        <v>16</v>
      </c>
      <c r="C7" s="40"/>
      <c r="D7" s="32">
        <v>46315</v>
      </c>
      <c r="E7" s="32">
        <v>46315</v>
      </c>
      <c r="F7" s="32">
        <v>46315</v>
      </c>
      <c r="G7" s="32"/>
      <c r="H7" s="33">
        <f t="shared" si="0"/>
        <v>138945</v>
      </c>
    </row>
    <row r="8" spans="1:8" x14ac:dyDescent="0.3">
      <c r="A8" s="31" t="s">
        <v>37</v>
      </c>
      <c r="B8" s="39" t="s">
        <v>13</v>
      </c>
      <c r="C8" s="40"/>
      <c r="D8" s="32">
        <v>46315</v>
      </c>
      <c r="E8" s="32">
        <v>46315</v>
      </c>
      <c r="F8" s="32">
        <v>46315</v>
      </c>
      <c r="G8" s="32"/>
      <c r="H8" s="33">
        <f t="shared" si="0"/>
        <v>138945</v>
      </c>
    </row>
    <row r="9" spans="1:8" x14ac:dyDescent="0.3">
      <c r="A9" s="31" t="s">
        <v>37</v>
      </c>
      <c r="B9" s="39" t="s">
        <v>17</v>
      </c>
      <c r="C9" s="40"/>
      <c r="D9" s="32">
        <v>46315</v>
      </c>
      <c r="E9" s="32">
        <v>46315</v>
      </c>
      <c r="F9" s="32">
        <v>46315</v>
      </c>
      <c r="G9" s="32"/>
      <c r="H9" s="33">
        <f t="shared" si="0"/>
        <v>138945</v>
      </c>
    </row>
    <row r="10" spans="1:8" x14ac:dyDescent="0.3">
      <c r="A10" s="34" t="s">
        <v>38</v>
      </c>
      <c r="B10" s="41" t="s">
        <v>18</v>
      </c>
      <c r="C10" s="42"/>
      <c r="D10" s="42">
        <v>30876</v>
      </c>
      <c r="E10" s="42">
        <v>30876</v>
      </c>
      <c r="F10" s="42">
        <v>30876</v>
      </c>
      <c r="G10" s="42"/>
      <c r="H10" s="35">
        <f t="shared" si="0"/>
        <v>92628</v>
      </c>
    </row>
    <row r="11" spans="1:8" x14ac:dyDescent="0.3">
      <c r="A11" s="34" t="s">
        <v>39</v>
      </c>
      <c r="B11" s="41" t="s">
        <v>19</v>
      </c>
      <c r="C11" s="42"/>
      <c r="D11" s="42">
        <v>30876</v>
      </c>
      <c r="E11" s="42">
        <v>30876</v>
      </c>
      <c r="F11" s="42">
        <v>30876</v>
      </c>
      <c r="G11" s="42"/>
      <c r="H11" s="35">
        <f t="shared" si="0"/>
        <v>92628</v>
      </c>
    </row>
    <row r="12" spans="1:8" x14ac:dyDescent="0.3">
      <c r="A12" s="15" t="s">
        <v>8</v>
      </c>
      <c r="B12" s="16"/>
      <c r="C12" s="17">
        <f t="shared" ref="C12:H12" si="1">SUM(C3:C11)</f>
        <v>84880</v>
      </c>
      <c r="D12" s="17">
        <f t="shared" si="1"/>
        <v>470836</v>
      </c>
      <c r="E12" s="17">
        <f t="shared" si="1"/>
        <v>470836</v>
      </c>
      <c r="F12" s="17">
        <f t="shared" si="1"/>
        <v>470836</v>
      </c>
      <c r="G12" s="17">
        <f t="shared" si="1"/>
        <v>84880</v>
      </c>
      <c r="H12" s="18">
        <f t="shared" si="1"/>
        <v>1582268</v>
      </c>
    </row>
    <row r="13" spans="1:8" x14ac:dyDescent="0.3">
      <c r="A13" s="43" t="s">
        <v>40</v>
      </c>
      <c r="H13" s="44"/>
    </row>
    <row r="14" spans="1:8" x14ac:dyDescent="0.3">
      <c r="A14" s="43" t="s">
        <v>41</v>
      </c>
      <c r="H14" s="44"/>
    </row>
    <row r="15" spans="1:8" x14ac:dyDescent="0.3">
      <c r="A15" s="43" t="s">
        <v>42</v>
      </c>
      <c r="H15" s="44"/>
    </row>
    <row r="16" spans="1:8" x14ac:dyDescent="0.3">
      <c r="A16" s="9" t="s">
        <v>9</v>
      </c>
      <c r="H16" s="44"/>
    </row>
    <row r="17" spans="1:8" ht="15" thickBot="1" x14ac:dyDescent="0.35">
      <c r="A17" s="45" t="s">
        <v>43</v>
      </c>
      <c r="B17" s="46"/>
      <c r="C17" s="46"/>
      <c r="D17" s="47">
        <v>40000</v>
      </c>
      <c r="E17" s="47">
        <v>40000</v>
      </c>
      <c r="F17" s="47">
        <v>40000</v>
      </c>
      <c r="G17" s="46"/>
      <c r="H17" s="48">
        <f xml:space="preserve"> SUM(D17:F17)</f>
        <v>120000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Wilson</dc:creator>
  <cp:lastModifiedBy>Cate Wilson</cp:lastModifiedBy>
  <dcterms:created xsi:type="dcterms:W3CDTF">2024-03-27T00:21:23Z</dcterms:created>
  <dcterms:modified xsi:type="dcterms:W3CDTF">2024-04-08T01:44:11Z</dcterms:modified>
</cp:coreProperties>
</file>